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<sst xmlns="http://schemas.openxmlformats.org/spreadsheetml/2006/main" count="494" uniqueCount="175">
  <si>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</si>
  <si>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</si>
  <si>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</si>
  <si>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</si>
  <si>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</si>
  <si>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</si>
  <si>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</si>
  <si>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</si>
  <si>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</si>
  <si>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</si>
  <si>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</si>
  <si>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</si>
  <si>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</si>
  <si>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</si>
  <si>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</si>
  <si>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</si>
  <si>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</si>
  <si>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</si>
  <si>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</si>
  <si>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</si>
  <si>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</si>
  <si>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</si>
  <si>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</si>
  <si>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</si>
  <si>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</si>
  <si>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</si>
  <si>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</si>
  <si>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</si>
  <si>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</si>
  <si>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</si>
  <si>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</si>
  <si>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</si>
  <si>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</si>
  <si>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</si>
  <si>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</si>
  <si>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</si>
  <si>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</si>
  <si>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</si>
  <si>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</si>
  <si>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</si>
  <si>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</si>
  <si>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</si>
  <si>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</si>
  <si>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</si>
  <si>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</si>
  <si>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</si>
  <si>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</si>
  <si>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</si>
  <si>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</si>
  <si>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</si>
  <si>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</si>
  <si>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</si>
  <si>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</si>
  <si>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</si>
  <si>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</si>
  <si>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</si>
  <si>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</si>
  <si>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</si>
  <si>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</si>
  <si>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</si>
  <si>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</si>
  <si>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</si>
  <si>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</si>
  <si>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</si>
  <si>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</si>
  <si>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</si>
  <si>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</si>
  <si>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</si>
  <si>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</si>
  <si>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</si>
  <si>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</si>
  <si>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</si>
  <si>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</si>
  <si>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</si>
  <si>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</si>
  <si>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</si>
  <si>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</si>
  <si>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</si>
  <si>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</si>
  <si>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</si>
  <si>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</si>
  <si>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</si>
  <si>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</si>
  <si>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</si>
  <si>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</si>
  <si>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</si>
  <si>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</si>
  <si>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</si>
  <si>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</si>
  <si>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</si>
  <si>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</si>
  <si>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</si>
  <si>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</si>
  <si>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</si>
  <si>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</si>
  <si>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</si>
  <si>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</si>
  <si>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</si>
  <si>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</si>
  <si>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</si>
  <si>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</si>
  <si>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</si>
  <si>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</si>
  <si>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</si>
  <si>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</si>
  <si>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</si>
  <si>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</si>
  <si>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</si>
  <si>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</si>
  <si>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</si>
  <si>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</si>
  <si>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</si>
  <si>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</si>
  <si>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</si>
  <si>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</si>
  <si>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</si>
  <si>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</si>
  <si>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</si>
  <si>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</si>
  <si>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</si>
  <si>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</si>
  <si>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</si>
  <si>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</si>
  <si>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</si>
  <si>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</si>
  <si>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</si>
  <si>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</si>
  <si>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</si>
  <si>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</si>
  <si>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</si>
  <si>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</si>
  <si>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</si>
  <si>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</si>
  <si>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</si>
  <si>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</si>
  <si>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</si>
  <si>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</si>
  <si>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</si>
  <si>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</si>
  <si>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</si>
  <si>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</si>
  <si>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</si>
  <si>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</si>
  <si>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</si>
  <si>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</si>
  <si>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</si>
  <si>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</si>
  <si>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</si>
  <si>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</si>
  <si>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</si>
  <si>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</si>
  <si>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</si>
  <si>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</si>
  <si>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</si>
  <si>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</si>
  <si>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</si>
  <si>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</si>
  <si>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</si>
  <si>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</si>
  <si>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</si>
  <si>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</si>
  <si>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</si>
  <si>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</si>
  <si>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</si>
  <si>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</si>
  <si>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</si>
  <si>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</si>
  <si>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</si>
  <si>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</si>
  <si>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</si>
  <si>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</si>
  <si>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</si>
  <si>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</si>
  <si>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2021 г.</t>
  </si>
  <si>
    <t>ОТЧЕТ               2021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</si>
</sst>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1.2021\&#1048;&#1057;%20&#1059;&#1044;&#1057;\B1_2021_01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1.2021\&#1048;&#1057;%20&#1059;&#1044;&#1057;\B1_2021_01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2.2021\&#1048;&#1057;%20&#1059;&#1044;&#1057;\B1_2021_02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2.2021\&#1048;&#1057;%20&#1059;&#1044;&#1057;\B1_2021_02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44255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355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2492000</v>
          </cell>
          <cell r="G187">
            <v>370780</v>
          </cell>
          <cell r="H187">
            <v>0</v>
          </cell>
          <cell r="I187">
            <v>0</v>
          </cell>
          <cell r="J187">
            <v>55862</v>
          </cell>
        </row>
        <row r="190">
          <cell r="E190">
            <v>250000</v>
          </cell>
          <cell r="G190">
            <v>2373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80689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976000</v>
          </cell>
          <cell r="G205">
            <v>88285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80000</v>
          </cell>
          <cell r="G223">
            <v>75430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8000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69800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2200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4348600</v>
          </cell>
          <cell r="G375">
            <v>536513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136551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28.02.2021 г.</v>
          </cell>
          <cell r="E605" t="str">
            <v>02/8004 544</v>
          </cell>
          <cell r="F605" t="str">
            <v>02/8004 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44255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7950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-7950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28.02.2021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44255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355</v>
      </c>
      <c r="G22" s="169">
        <f t="shared" si="0"/>
        <v>355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355</v>
      </c>
      <c r="G25" s="187">
        <f aca="true" t="shared" si="2" ref="G25:M25">+G26+G30+G31+G32+G33</f>
        <v>355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355</v>
      </c>
      <c r="G32" s="216">
        <f>'[4]OTCHET'!G112+'[4]OTCHET'!G121+'[4]OTCHET'!G137+'[4]OTCHET'!G138</f>
        <v>355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4348600</v>
      </c>
      <c r="F38" s="52">
        <f t="shared" si="3"/>
        <v>673419</v>
      </c>
      <c r="G38" s="249">
        <f t="shared" si="3"/>
        <v>536868</v>
      </c>
      <c r="H38" s="250">
        <f t="shared" si="3"/>
        <v>0</v>
      </c>
      <c r="I38" s="250">
        <f t="shared" si="3"/>
        <v>0</v>
      </c>
      <c r="J38" s="251">
        <f t="shared" si="3"/>
        <v>136551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3212600</v>
      </c>
      <c r="F39" s="260">
        <f t="shared" si="4"/>
        <v>509704</v>
      </c>
      <c r="G39" s="261">
        <f t="shared" si="4"/>
        <v>373153</v>
      </c>
      <c r="H39" s="262">
        <f t="shared" si="4"/>
        <v>0</v>
      </c>
      <c r="I39" s="262">
        <f t="shared" si="4"/>
        <v>0</v>
      </c>
      <c r="J39" s="263">
        <f t="shared" si="4"/>
        <v>136551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2492000</v>
      </c>
      <c r="F40" s="268">
        <f t="shared" si="1"/>
        <v>426642</v>
      </c>
      <c r="G40" s="269">
        <f>'[4]OTCHET'!G187</f>
        <v>370780</v>
      </c>
      <c r="H40" s="270">
        <f>'[4]OTCHET'!H187</f>
        <v>0</v>
      </c>
      <c r="I40" s="270">
        <f>'[4]OTCHET'!I187</f>
        <v>0</v>
      </c>
      <c r="J40" s="271">
        <f>'[4]OTCHET'!J187</f>
        <v>55862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250000</v>
      </c>
      <c r="F41" s="276">
        <f t="shared" si="1"/>
        <v>2373</v>
      </c>
      <c r="G41" s="277">
        <f>'[4]OTCHET'!G190</f>
        <v>2373</v>
      </c>
      <c r="H41" s="278">
        <f>'[4]OTCHET'!H190</f>
        <v>0</v>
      </c>
      <c r="I41" s="278">
        <f>'[4]OTCHET'!I190</f>
        <v>0</v>
      </c>
      <c r="J41" s="279">
        <f>'[4]OTCHET'!J190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470600</v>
      </c>
      <c r="F42" s="283">
        <f t="shared" si="1"/>
        <v>80689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80689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1056000</v>
      </c>
      <c r="F43" s="59">
        <f t="shared" si="1"/>
        <v>163715</v>
      </c>
      <c r="G43" s="288">
        <f>+'[4]OTCHET'!G205+'[4]OTCHET'!G223+'[4]OTCHET'!G271</f>
        <v>163715</v>
      </c>
      <c r="H43" s="289">
        <f>+'[4]OTCHET'!H205+'[4]OTCHET'!H223+'[4]OTCHET'!H271</f>
        <v>0</v>
      </c>
      <c r="I43" s="289">
        <f>+'[4]OTCHET'!I205+'[4]OTCHET'!I223+'[4]OTCHET'!I271</f>
        <v>0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80000</v>
      </c>
      <c r="F49" s="44">
        <f t="shared" si="1"/>
        <v>0</v>
      </c>
      <c r="G49" s="216">
        <f>'[4]OTCHET'!G275+'[4]OTCHET'!G276+'[4]OTCHET'!G284+'[4]OTCHET'!G287</f>
        <v>0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4348600</v>
      </c>
      <c r="F56" s="66">
        <f t="shared" si="5"/>
        <v>673064</v>
      </c>
      <c r="G56" s="319">
        <f t="shared" si="5"/>
        <v>536513</v>
      </c>
      <c r="H56" s="320">
        <f t="shared" si="5"/>
        <v>0</v>
      </c>
      <c r="I56" s="321">
        <f t="shared" si="5"/>
        <v>0</v>
      </c>
      <c r="J56" s="322">
        <f t="shared" si="5"/>
        <v>136551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4348600</v>
      </c>
      <c r="F57" s="67">
        <f t="shared" si="1"/>
        <v>536513</v>
      </c>
      <c r="G57" s="324">
        <f>+'[4]OTCHET'!G361+'[4]OTCHET'!G375+'[4]OTCHET'!G388</f>
        <v>536513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136551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136551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0</v>
      </c>
      <c r="G88" s="383">
        <f>+'[4]OTCHET'!G521+'[4]OTCHET'!G524+'[4]OTCHET'!G544</f>
        <v>0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0</v>
      </c>
      <c r="H95" s="183">
        <f>'[4]OTCHET'!H591</f>
        <v>0</v>
      </c>
      <c r="I95" s="183">
        <f>'[4]OTCHET'!I591</f>
        <v>0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0</v>
      </c>
      <c r="H96" s="394">
        <f>+'[4]OTCHET'!H594</f>
        <v>0</v>
      </c>
      <c r="I96" s="394">
        <f>+'[4]OTCHET'!I594</f>
        <v>0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v.velinova@comdos.bg</v>
      </c>
      <c r="C107" s="417"/>
      <c r="D107" s="417"/>
      <c r="E107" s="422"/>
      <c r="F107" s="107"/>
      <c r="G107" s="423" t="str">
        <f>+'[4]OTCHET'!E605</f>
        <v>02/8004 544</v>
      </c>
      <c r="H107" s="423" t="str">
        <f>+'[4]OTCHET'!F605</f>
        <v>02/8004 502</v>
      </c>
      <c r="I107" s="424"/>
      <c r="J107" s="425" t="str">
        <f>+'[4]OTCHET'!B605</f>
        <v>28.02.2021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44255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0</v>
      </c>
      <c r="G88" s="383">
        <f>+'[5]OTCHET'!G521+'[5]OTCHET'!G524+'[5]OTCHET'!G544</f>
        <v>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0</v>
      </c>
      <c r="G90" s="328">
        <f>+'[5]OTCHET'!G567+'[5]OTCHET'!G568+'[5]OTCHET'!G569+'[5]OTCHET'!G570+'[5]OTCHET'!G571+'[5]OTCHET'!G572</f>
        <v>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0</v>
      </c>
      <c r="G91" s="216">
        <f>+'[5]OTCHET'!G573+'[5]OTCHET'!G574+'[5]OTCHET'!G575+'[5]OTCHET'!G576+'[5]OTCHET'!G577+'[5]OTCHET'!G578+'[5]OTCHET'!G579</f>
        <v>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7950</v>
      </c>
      <c r="G93" s="216">
        <f>+'[5]OTCHET'!G587+'[5]OTCHET'!G588</f>
        <v>7950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-7950</v>
      </c>
      <c r="G94" s="216">
        <f>+'[5]OTCHET'!G589+'[5]OTCHET'!G590</f>
        <v>-7950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v.velinova@comdos.bg</v>
      </c>
      <c r="C107" s="417"/>
      <c r="D107" s="417"/>
      <c r="E107" s="422"/>
      <c r="F107" s="107"/>
      <c r="G107" s="423" t="str">
        <f>+'[5]OTCHET'!E605</f>
        <v>02/8004544</v>
      </c>
      <c r="H107" s="423" t="str">
        <f>+'[5]OTCHET'!F605</f>
        <v>02/8004502</v>
      </c>
      <c r="I107" s="424"/>
      <c r="J107" s="425" t="str">
        <f>+'[5]OTCHET'!B605</f>
        <v>28.02.2021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2021-03-04T15:15:12Z</dcterms:modified>
  <cp:category/>
  <cp:version/>
  <cp:contentType/>
  <cp:contentStatus/>
</cp:coreProperties>
</file>